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19" s="1"/>
  <c r="I52"/>
  <c r="I51"/>
  <c r="I50"/>
  <c r="I49"/>
  <c r="I18" s="1"/>
  <c r="I48"/>
  <c r="I17" s="1"/>
  <c r="I47"/>
  <c r="G39"/>
  <c r="F39"/>
  <c r="F40" s="1"/>
  <c r="G69" i="12"/>
  <c r="AC69"/>
  <c r="AD69"/>
  <c r="G9"/>
  <c r="M9" s="1"/>
  <c r="I9"/>
  <c r="I8" s="1"/>
  <c r="K9"/>
  <c r="K8" s="1"/>
  <c r="O9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M12" s="1"/>
  <c r="I12"/>
  <c r="K12"/>
  <c r="O12"/>
  <c r="O8" s="1"/>
  <c r="Q12"/>
  <c r="U12"/>
  <c r="G13"/>
  <c r="I13"/>
  <c r="K13"/>
  <c r="M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M16" s="1"/>
  <c r="I16"/>
  <c r="K16"/>
  <c r="O16"/>
  <c r="Q16"/>
  <c r="U16"/>
  <c r="G18"/>
  <c r="I18"/>
  <c r="I17" s="1"/>
  <c r="K18"/>
  <c r="K17" s="1"/>
  <c r="M18"/>
  <c r="O18"/>
  <c r="Q18"/>
  <c r="Q17" s="1"/>
  <c r="U18"/>
  <c r="U17" s="1"/>
  <c r="G19"/>
  <c r="I19"/>
  <c r="K19"/>
  <c r="M19"/>
  <c r="O19"/>
  <c r="Q19"/>
  <c r="U19"/>
  <c r="G20"/>
  <c r="I20"/>
  <c r="K20"/>
  <c r="M20"/>
  <c r="O20"/>
  <c r="Q20"/>
  <c r="U20"/>
  <c r="G21"/>
  <c r="G17" s="1"/>
  <c r="I21"/>
  <c r="K21"/>
  <c r="O21"/>
  <c r="O17" s="1"/>
  <c r="Q21"/>
  <c r="U21"/>
  <c r="G22"/>
  <c r="I22"/>
  <c r="K22"/>
  <c r="M22"/>
  <c r="O22"/>
  <c r="Q22"/>
  <c r="U22"/>
  <c r="K23"/>
  <c r="U23"/>
  <c r="G24"/>
  <c r="G23" s="1"/>
  <c r="I24"/>
  <c r="I23" s="1"/>
  <c r="K24"/>
  <c r="M24"/>
  <c r="O24"/>
  <c r="O23" s="1"/>
  <c r="Q24"/>
  <c r="Q23" s="1"/>
  <c r="U24"/>
  <c r="G25"/>
  <c r="M25" s="1"/>
  <c r="I25"/>
  <c r="K25"/>
  <c r="O25"/>
  <c r="Q25"/>
  <c r="U25"/>
  <c r="G27"/>
  <c r="G26" s="1"/>
  <c r="I27"/>
  <c r="K27"/>
  <c r="K26" s="1"/>
  <c r="O27"/>
  <c r="O26" s="1"/>
  <c r="Q27"/>
  <c r="U27"/>
  <c r="U26" s="1"/>
  <c r="G28"/>
  <c r="I28"/>
  <c r="K28"/>
  <c r="M28"/>
  <c r="O28"/>
  <c r="Q28"/>
  <c r="U28"/>
  <c r="G29"/>
  <c r="M29" s="1"/>
  <c r="I29"/>
  <c r="K29"/>
  <c r="O29"/>
  <c r="Q29"/>
  <c r="U29"/>
  <c r="G30"/>
  <c r="I30"/>
  <c r="I26" s="1"/>
  <c r="K30"/>
  <c r="M30"/>
  <c r="O30"/>
  <c r="Q30"/>
  <c r="Q26" s="1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I42"/>
  <c r="Q42"/>
  <c r="G43"/>
  <c r="G42" s="1"/>
  <c r="I43"/>
  <c r="K43"/>
  <c r="K42" s="1"/>
  <c r="O43"/>
  <c r="O42" s="1"/>
  <c r="Q43"/>
  <c r="U43"/>
  <c r="U42" s="1"/>
  <c r="G44"/>
  <c r="I44"/>
  <c r="K44"/>
  <c r="M44"/>
  <c r="O44"/>
  <c r="Q44"/>
  <c r="U44"/>
  <c r="G46"/>
  <c r="I46"/>
  <c r="I45" s="1"/>
  <c r="K46"/>
  <c r="M46"/>
  <c r="O46"/>
  <c r="Q46"/>
  <c r="Q45" s="1"/>
  <c r="U46"/>
  <c r="G47"/>
  <c r="M47" s="1"/>
  <c r="I47"/>
  <c r="K47"/>
  <c r="K45" s="1"/>
  <c r="O47"/>
  <c r="Q47"/>
  <c r="U47"/>
  <c r="U45" s="1"/>
  <c r="G48"/>
  <c r="I48"/>
  <c r="K48"/>
  <c r="M48"/>
  <c r="O48"/>
  <c r="Q48"/>
  <c r="U48"/>
  <c r="G49"/>
  <c r="G45" s="1"/>
  <c r="I49"/>
  <c r="K49"/>
  <c r="O49"/>
  <c r="O45" s="1"/>
  <c r="Q49"/>
  <c r="U49"/>
  <c r="G50"/>
  <c r="I50"/>
  <c r="K50"/>
  <c r="M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I66"/>
  <c r="Q66"/>
  <c r="G67"/>
  <c r="G66" s="1"/>
  <c r="I67"/>
  <c r="K67"/>
  <c r="K66" s="1"/>
  <c r="O67"/>
  <c r="O66" s="1"/>
  <c r="Q67"/>
  <c r="U67"/>
  <c r="U66" s="1"/>
  <c r="I20" i="1"/>
  <c r="I16"/>
  <c r="G27"/>
  <c r="G40"/>
  <c r="G25" s="1"/>
  <c r="H40"/>
  <c r="J28"/>
  <c r="J26"/>
  <c r="G38"/>
  <c r="F38"/>
  <c r="H32"/>
  <c r="J23"/>
  <c r="J24"/>
  <c r="J25"/>
  <c r="J27"/>
  <c r="E24"/>
  <c r="G24"/>
  <c r="E26"/>
  <c r="G26"/>
  <c r="I54" l="1"/>
  <c r="G28"/>
  <c r="I39"/>
  <c r="I40" s="1"/>
  <c r="J39" s="1"/>
  <c r="J40" s="1"/>
  <c r="G23"/>
  <c r="G29" s="1"/>
  <c r="M23" i="12"/>
  <c r="M8"/>
  <c r="M67"/>
  <c r="M66" s="1"/>
  <c r="M43"/>
  <c r="M42" s="1"/>
  <c r="M27"/>
  <c r="M26" s="1"/>
  <c r="G8"/>
  <c r="M49"/>
  <c r="M45" s="1"/>
  <c r="M21"/>
  <c r="M17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<sst xmlns="http://schemas.openxmlformats.org/spreadsheetml/2006/main" count="381" uniqueCount="215">
  <si>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</si>
  <si>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</si>
  <si>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</si>
  <si>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</si>
  <si>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</si>
  <si>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</si>
  <si>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</si>
  <si>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</si>
  <si>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</si>
  <si>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</si>
  <si>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</si>
  <si>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</si>
  <si>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</si>
  <si>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</si>
  <si>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</si>
  <si>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</si>
  <si>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</si>
  <si>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</si>
  <si>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</si>
  <si>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</si>
  <si>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</si>
  <si>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</si>
  <si>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</si>
  <si>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</si>
  <si>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</si>
  <si>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</si>
  <si>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</si>
  <si>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</si>
  <si>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</si>
  <si>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</si>
  <si>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</si>
  <si>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</si>
  <si>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</si>
  <si>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</si>
  <si>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</si>
  <si>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</si>
  <si>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</si>
  <si>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</si>
  <si>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</si>
  <si>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</si>
  <si>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</si>
  <si>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</si>
  <si>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</si>
  <si>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</si>
  <si>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</si>
  <si>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Opravakomunikačníhozařízenídomu,Dr.Šavrdy9,OstravaBělskýLes</t>
  </si>
  <si>
    <t>SMO, Městský obvod Ostrava-Jih</t>
  </si>
  <si>
    <t>Horní 3</t>
  </si>
  <si>
    <t>Ostrava</t>
  </si>
  <si>
    <t>700 30</t>
  </si>
  <si>
    <t>ELIN servis s.r.o.</t>
  </si>
  <si>
    <t>Hornická 3212/64</t>
  </si>
  <si>
    <t>Ostrava-Moravská Ostrava</t>
  </si>
  <si>
    <t>70200</t>
  </si>
  <si>
    <t>25396633</t>
  </si>
  <si>
    <t>CZ25396633</t>
  </si>
  <si>
    <t>Celkem za stavbu</t>
  </si>
  <si>
    <t>CZK</t>
  </si>
  <si>
    <t>Rekapitulace dílů</t>
  </si>
  <si>
    <t>Typ dílu</t>
  </si>
  <si>
    <t>M57</t>
  </si>
  <si>
    <t>Práce</t>
  </si>
  <si>
    <t>784</t>
  </si>
  <si>
    <t>Malby</t>
  </si>
  <si>
    <t>C21M</t>
  </si>
  <si>
    <t>Elektrodemontáže</t>
  </si>
  <si>
    <t>M21</t>
  </si>
  <si>
    <t>Elektromontáže</t>
  </si>
  <si>
    <t>M22</t>
  </si>
  <si>
    <t>Montáž sdělovací a zabezp.tech</t>
  </si>
  <si>
    <t>ON</t>
  </si>
  <si>
    <t>Materiál</t>
  </si>
  <si>
    <t>VN</t>
  </si>
  <si>
    <t>Výchozí revize elektro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</si>
  <si>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</si>
  <si>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</si>
  <si>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</si>
  <si>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</si>
  <si>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</si>
  <si>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</si>
  <si>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</si>
  <si>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</si>
  <si>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</si>
  <si>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</si>
  <si>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</si>
  <si>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</si>
  <si>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</si>
  <si>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</si>
  <si>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</si>
  <si>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</si>
  <si>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</si>
  <si>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</si>
  <si>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</si>
  <si>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</si>
  <si>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</si>
  <si>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</si>
  <si>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</si>
  <si>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</si>
  <si>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</si>
  <si>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</si>
  <si>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</si>
  <si>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210293012R10</t>
  </si>
  <si>
    <t>Demontáže stávající elektroinstalace</t>
  </si>
  <si>
    <t>hod</t>
  </si>
  <si>
    <t>POL1_0</t>
  </si>
  <si>
    <t>210293012R11</t>
  </si>
  <si>
    <t>Komplexní vyzkoušení a oživení instalace</t>
  </si>
  <si>
    <t>210293012R12</t>
  </si>
  <si>
    <t>Úprava rozvaděče</t>
  </si>
  <si>
    <t>210293012R13</t>
  </si>
  <si>
    <t>Zednická výpomoc a opravy omítek</t>
  </si>
  <si>
    <t>210293012R14</t>
  </si>
  <si>
    <t>Proměření a ověření vedení</t>
  </si>
  <si>
    <t>210293012R15</t>
  </si>
  <si>
    <t>Zajištění beznapěťového stavu pracoviště</t>
  </si>
  <si>
    <t>210293012R16</t>
  </si>
  <si>
    <t>Úklid pracoviště</t>
  </si>
  <si>
    <t>210293012R17</t>
  </si>
  <si>
    <t>Kompletace dodávky zvonkového tabla</t>
  </si>
  <si>
    <t>784195112R00</t>
  </si>
  <si>
    <t>Malba tekutá bílá, 2 x</t>
  </si>
  <si>
    <t>m2</t>
  </si>
  <si>
    <t>784195122R00</t>
  </si>
  <si>
    <t>Malba tekutá sokl , barva, 2 x</t>
  </si>
  <si>
    <t>784491300R00</t>
  </si>
  <si>
    <t>Válečkování 2x barvou, výška do 5 m</t>
  </si>
  <si>
    <t>766492100R00</t>
  </si>
  <si>
    <t>Linkování, výška do 5 m</t>
  </si>
  <si>
    <t>612100033RA0</t>
  </si>
  <si>
    <t>Oprava omítek stěn vnitřních vápenocem. štukových</t>
  </si>
  <si>
    <t>POL2_0</t>
  </si>
  <si>
    <t>215112211</t>
  </si>
  <si>
    <t>Ovladač tlačítkový 0/1 spínací 1-pólový</t>
  </si>
  <si>
    <t>ks</t>
  </si>
  <si>
    <t>215142150</t>
  </si>
  <si>
    <t>Domácí telefon</t>
  </si>
  <si>
    <t>210010001R00</t>
  </si>
  <si>
    <t>Trubka ohebná pod omítku, typ 23.. 13 mm</t>
  </si>
  <si>
    <t>m</t>
  </si>
  <si>
    <t>210010105R00</t>
  </si>
  <si>
    <t>Lišta elektroinstalační PVC š.do 40 mm,šroubováním</t>
  </si>
  <si>
    <t>210010323R00</t>
  </si>
  <si>
    <t>Krabice odbočná KO, se zapojením, čtvercová</t>
  </si>
  <si>
    <t>kus</t>
  </si>
  <si>
    <t>210010333R00</t>
  </si>
  <si>
    <t>Krabice pro lištový rozvod LK 80/3,se zapojením</t>
  </si>
  <si>
    <t>210120401R00</t>
  </si>
  <si>
    <t>Jistič vzduch.1pólový do 25 A IJV-IJM-PO bez krytu</t>
  </si>
  <si>
    <t>210192571R00</t>
  </si>
  <si>
    <t>Svorkovnice WAGO 3x pro vodič do 2,5 mm2</t>
  </si>
  <si>
    <t>Svorkovnice WAGO 5x pro vodič do 2,5 mm2</t>
  </si>
  <si>
    <t>210802003R00</t>
  </si>
  <si>
    <t>Šňůra CYH 2 x 0,75 mm2 volně uložená</t>
  </si>
  <si>
    <t>211010001R00</t>
  </si>
  <si>
    <t>Osazení hmoždinky do cihlového zdiva, HM 6</t>
  </si>
  <si>
    <t>211010002R00</t>
  </si>
  <si>
    <t>Osazení hmoždinky do cihlového zdiva, HM 8</t>
  </si>
  <si>
    <t>220301021R00</t>
  </si>
  <si>
    <t>Lišta elektroinstalační L 20</t>
  </si>
  <si>
    <t>210140461R00</t>
  </si>
  <si>
    <t>Ovladač domovní tlačítkový - bez signálky</t>
  </si>
  <si>
    <t>222323301R00</t>
  </si>
  <si>
    <t>Domácí telefon digitální, na úchyt.body</t>
  </si>
  <si>
    <t>222323321R00</t>
  </si>
  <si>
    <t>Tlačítkové tablo do zdi (do 9 tlač.el.vrát.)</t>
  </si>
  <si>
    <t>220280511R00</t>
  </si>
  <si>
    <t>Kabel SYKFY 5 x 2 x 0,5</t>
  </si>
  <si>
    <t>222280214R00</t>
  </si>
  <si>
    <t>Kabel UTP/FTP kat.5e v trubkách</t>
  </si>
  <si>
    <t>38227050R</t>
  </si>
  <si>
    <t>Napáječ síťový pro domácí telefony</t>
  </si>
  <si>
    <t>POL3_0</t>
  </si>
  <si>
    <t>345710530R</t>
  </si>
  <si>
    <t>Trubka elektroinstal. ohebná 2313/LPE-2 d 13,5 mm</t>
  </si>
  <si>
    <t>34572174R</t>
  </si>
  <si>
    <t>Lišta hranatá LHD 25x20, délka 3m</t>
  </si>
  <si>
    <t>34572105R</t>
  </si>
  <si>
    <t>Lišta vkládací z PVC délka 3 m  LV 18x13</t>
  </si>
  <si>
    <t>345715824R</t>
  </si>
  <si>
    <t>Krabice lištová  s víčkem LK 80R/2</t>
  </si>
  <si>
    <t>31173370R</t>
  </si>
  <si>
    <t>Hmoždinka natloukací, nylon, 8 x 45mm</t>
  </si>
  <si>
    <t>Hmoždinka natloukací, nylon, 6 x 40mm</t>
  </si>
  <si>
    <t>34121044R</t>
  </si>
  <si>
    <t>Kabel sdělovací s Cu jádrem SYKFY 2 x 2 x 0,50 mm</t>
  </si>
  <si>
    <t>34123500R</t>
  </si>
  <si>
    <t>Kabel Cat.5e UTP</t>
  </si>
  <si>
    <t>35822107R</t>
  </si>
  <si>
    <t>Jistič do 63 A 1pólový charakter. B  LPN-6B-1</t>
  </si>
  <si>
    <t>Napáječ síťový 230/12V, 2a</t>
  </si>
  <si>
    <t>34143794R</t>
  </si>
  <si>
    <t>Šňůra lehká s Cu jádrem CYSY H05 VV-F 2 x 0,75 mm2</t>
  </si>
  <si>
    <t>38226821R</t>
  </si>
  <si>
    <t>Telefon domácí nástěnný</t>
  </si>
  <si>
    <t>38228392R</t>
  </si>
  <si>
    <t>Zvonkové tablo</t>
  </si>
  <si>
    <t>345715821R</t>
  </si>
  <si>
    <t>Krabice lištová s víčkem a svorkovnicí  LK 80/3</t>
  </si>
  <si>
    <t>34572172R</t>
  </si>
  <si>
    <t>Lišta hranatá LHD 20x20, délka 3m</t>
  </si>
  <si>
    <t>34531740R</t>
  </si>
  <si>
    <t>Ovládač zvonkový</t>
  </si>
  <si>
    <t>34561406R</t>
  </si>
  <si>
    <t>Svorka WAGO 273-105 5x2,5</t>
  </si>
  <si>
    <t>34561404R</t>
  </si>
  <si>
    <t>Svorka WAGO 273-104 3x2,5</t>
  </si>
  <si>
    <t>345619990000R</t>
  </si>
  <si>
    <t>Svorkovnice přístrojová SV1</t>
  </si>
  <si>
    <t>005231010R</t>
  </si>
  <si>
    <t>Výchozí revize el. zařízení DT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</si>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</sst>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 t="s">
        <v>55</v>
      </c>
      <c r="J12" s="11"/>
    </row>
    <row r="13" spans="1:15" ht="15.75" customHeight="1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>
      <c r="A19" s="196" t="s">
        <v>72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>
      <c r="A20" s="196" t="s">
        <v>70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Pol'!AC69</f>
        <v>0</v>
      </c>
      <c r="G39" s="149">
        <f>' Pol'!AD69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56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58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59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60</v>
      </c>
      <c r="C47" s="178" t="s">
        <v>61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62</v>
      </c>
      <c r="C48" s="168" t="s">
        <v>63</v>
      </c>
      <c r="D48" s="170"/>
      <c r="E48" s="170"/>
      <c r="F48" s="186" t="s">
        <v>24</v>
      </c>
      <c r="G48" s="187"/>
      <c r="H48" s="187"/>
      <c r="I48" s="188">
        <f>' Pol'!G17</f>
        <v>0</v>
      </c>
      <c r="J48" s="188"/>
    </row>
    <row r="49" spans="1:10" ht="25.5" customHeight="1">
      <c r="A49" s="166"/>
      <c r="B49" s="169" t="s">
        <v>64</v>
      </c>
      <c r="C49" s="168" t="s">
        <v>65</v>
      </c>
      <c r="D49" s="170"/>
      <c r="E49" s="170"/>
      <c r="F49" s="186" t="s">
        <v>25</v>
      </c>
      <c r="G49" s="187"/>
      <c r="H49" s="187"/>
      <c r="I49" s="188">
        <f>' Pol'!G23</f>
        <v>0</v>
      </c>
      <c r="J49" s="188"/>
    </row>
    <row r="50" spans="1:10" ht="25.5" customHeight="1">
      <c r="A50" s="166"/>
      <c r="B50" s="169" t="s">
        <v>66</v>
      </c>
      <c r="C50" s="168" t="s">
        <v>67</v>
      </c>
      <c r="D50" s="170"/>
      <c r="E50" s="170"/>
      <c r="F50" s="186" t="s">
        <v>25</v>
      </c>
      <c r="G50" s="187"/>
      <c r="H50" s="187"/>
      <c r="I50" s="188">
        <f>' Pol'!G26</f>
        <v>0</v>
      </c>
      <c r="J50" s="188"/>
    </row>
    <row r="51" spans="1:10" ht="25.5" customHeight="1">
      <c r="A51" s="166"/>
      <c r="B51" s="169" t="s">
        <v>68</v>
      </c>
      <c r="C51" s="168" t="s">
        <v>69</v>
      </c>
      <c r="D51" s="170"/>
      <c r="E51" s="170"/>
      <c r="F51" s="186" t="s">
        <v>25</v>
      </c>
      <c r="G51" s="187"/>
      <c r="H51" s="187"/>
      <c r="I51" s="188">
        <f>' Pol'!G42</f>
        <v>0</v>
      </c>
      <c r="J51" s="188"/>
    </row>
    <row r="52" spans="1:10" ht="25.5" customHeight="1">
      <c r="A52" s="166"/>
      <c r="B52" s="169" t="s">
        <v>70</v>
      </c>
      <c r="C52" s="168" t="s">
        <v>71</v>
      </c>
      <c r="D52" s="170"/>
      <c r="E52" s="170"/>
      <c r="F52" s="186" t="s">
        <v>70</v>
      </c>
      <c r="G52" s="187"/>
      <c r="H52" s="187"/>
      <c r="I52" s="188">
        <f>' Pol'!G45</f>
        <v>0</v>
      </c>
      <c r="J52" s="188"/>
    </row>
    <row r="53" spans="1:10" ht="25.5" customHeight="1">
      <c r="A53" s="166"/>
      <c r="B53" s="180" t="s">
        <v>72</v>
      </c>
      <c r="C53" s="181" t="s">
        <v>73</v>
      </c>
      <c r="D53" s="182"/>
      <c r="E53" s="182"/>
      <c r="F53" s="189" t="s">
        <v>72</v>
      </c>
      <c r="G53" s="190"/>
      <c r="H53" s="190"/>
      <c r="I53" s="191">
        <f>' Pol'!G66</f>
        <v>0</v>
      </c>
      <c r="J53" s="191"/>
    </row>
    <row r="54" spans="1:10" ht="25.5" customHeight="1">
      <c r="A54" s="167"/>
      <c r="B54" s="173" t="s">
        <v>1</v>
      </c>
      <c r="C54" s="173"/>
      <c r="D54" s="174"/>
      <c r="E54" s="174"/>
      <c r="F54" s="192"/>
      <c r="G54" s="193"/>
      <c r="H54" s="193"/>
      <c r="I54" s="194">
        <f>SUM(I47:I53)</f>
        <v>0</v>
      </c>
      <c r="J54" s="194"/>
    </row>
    <row r="55" spans="1:10">
      <c r="F55" s="195"/>
      <c r="G55" s="131"/>
      <c r="H55" s="195"/>
      <c r="I55" s="131"/>
      <c r="J55" s="131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>
      <c r="A2" s="206" t="s">
        <v>74</v>
      </c>
      <c r="B2" s="200"/>
      <c r="C2" s="201" t="s">
        <v>45</v>
      </c>
      <c r="D2" s="202"/>
      <c r="E2" s="202"/>
      <c r="F2" s="202"/>
      <c r="G2" s="208"/>
      <c r="AE2" t="s">
        <v>76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77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78</v>
      </c>
    </row>
    <row r="5" spans="1:60" hidden="1">
      <c r="A5" s="210" t="s">
        <v>79</v>
      </c>
      <c r="B5" s="211"/>
      <c r="C5" s="212"/>
      <c r="D5" s="213"/>
      <c r="E5" s="214"/>
      <c r="F5" s="214"/>
      <c r="G5" s="215"/>
      <c r="AE5" t="s">
        <v>80</v>
      </c>
    </row>
    <row r="6" spans="1:60">
      <c r="D6" s="198"/>
    </row>
    <row r="7" spans="1:60" ht="38.25">
      <c r="A7" s="220" t="s">
        <v>81</v>
      </c>
      <c r="B7" s="221" t="s">
        <v>82</v>
      </c>
      <c r="C7" s="221" t="s">
        <v>83</v>
      </c>
      <c r="D7" s="235" t="s">
        <v>84</v>
      </c>
      <c r="E7" s="220" t="s">
        <v>85</v>
      </c>
      <c r="F7" s="216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2" t="s">
        <v>98</v>
      </c>
    </row>
    <row r="8" spans="1:60">
      <c r="A8" s="238" t="s">
        <v>99</v>
      </c>
      <c r="B8" s="239" t="s">
        <v>60</v>
      </c>
      <c r="C8" s="240" t="s">
        <v>61</v>
      </c>
      <c r="D8" s="241"/>
      <c r="E8" s="242"/>
      <c r="F8" s="229"/>
      <c r="G8" s="229">
        <f>SUMIF(AE9:AE16,"&lt;&gt;NOR",G9:G16)</f>
        <v>0</v>
      </c>
      <c r="H8" s="229"/>
      <c r="I8" s="229">
        <f>SUM(I9:I16)</f>
        <v>0</v>
      </c>
      <c r="J8" s="229"/>
      <c r="K8" s="229">
        <f>SUM(K9:K16)</f>
        <v>0</v>
      </c>
      <c r="L8" s="229"/>
      <c r="M8" s="229">
        <f>SUM(M9:M16)</f>
        <v>0</v>
      </c>
      <c r="N8" s="229"/>
      <c r="O8" s="229">
        <f>SUM(O9:O16)</f>
        <v>0</v>
      </c>
      <c r="P8" s="229"/>
      <c r="Q8" s="229">
        <f>SUM(Q9:Q16)</f>
        <v>0</v>
      </c>
      <c r="R8" s="229"/>
      <c r="S8" s="229"/>
      <c r="T8" s="243"/>
      <c r="U8" s="229">
        <f>SUM(U9:U16)</f>
        <v>45.550000000000004</v>
      </c>
      <c r="AE8" t="s">
        <v>100</v>
      </c>
    </row>
    <row r="9" spans="1:60" outlineLevel="1">
      <c r="A9" s="218">
        <v>1</v>
      </c>
      <c r="B9" s="223" t="s">
        <v>101</v>
      </c>
      <c r="C9" s="266" t="s">
        <v>102</v>
      </c>
      <c r="D9" s="225" t="s">
        <v>103</v>
      </c>
      <c r="E9" s="227">
        <v>10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0.38933000000000001</v>
      </c>
      <c r="U9" s="231">
        <f>ROUND(E9*T9,2)</f>
        <v>3.89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104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>
        <v>2</v>
      </c>
      <c r="B10" s="223" t="s">
        <v>105</v>
      </c>
      <c r="C10" s="266" t="s">
        <v>106</v>
      </c>
      <c r="D10" s="225" t="s">
        <v>103</v>
      </c>
      <c r="E10" s="227">
        <v>8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0.38933000000000001</v>
      </c>
      <c r="U10" s="231">
        <f>ROUND(E10*T10,2)</f>
        <v>3.11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104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>
        <v>3</v>
      </c>
      <c r="B11" s="223" t="s">
        <v>107</v>
      </c>
      <c r="C11" s="266" t="s">
        <v>108</v>
      </c>
      <c r="D11" s="225" t="s">
        <v>103</v>
      </c>
      <c r="E11" s="227">
        <v>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0.38933000000000001</v>
      </c>
      <c r="U11" s="231">
        <f>ROUND(E11*T11,2)</f>
        <v>1.56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>
        <v>4</v>
      </c>
      <c r="B12" s="223" t="s">
        <v>109</v>
      </c>
      <c r="C12" s="266" t="s">
        <v>110</v>
      </c>
      <c r="D12" s="225" t="s">
        <v>103</v>
      </c>
      <c r="E12" s="227">
        <v>56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0.38933000000000001</v>
      </c>
      <c r="U12" s="231">
        <f>ROUND(E12*T12,2)</f>
        <v>21.8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104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>
        <v>5</v>
      </c>
      <c r="B13" s="223" t="s">
        <v>111</v>
      </c>
      <c r="C13" s="266" t="s">
        <v>112</v>
      </c>
      <c r="D13" s="225" t="s">
        <v>103</v>
      </c>
      <c r="E13" s="227">
        <v>3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0.38933000000000001</v>
      </c>
      <c r="U13" s="231">
        <f>ROUND(E13*T13,2)</f>
        <v>1.17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104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>
        <v>6</v>
      </c>
      <c r="B14" s="223" t="s">
        <v>113</v>
      </c>
      <c r="C14" s="266" t="s">
        <v>114</v>
      </c>
      <c r="D14" s="225" t="s">
        <v>103</v>
      </c>
      <c r="E14" s="227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0.38933000000000001</v>
      </c>
      <c r="U14" s="231">
        <f>ROUND(E14*T14,2)</f>
        <v>0.78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>
        <v>7</v>
      </c>
      <c r="B15" s="223" t="s">
        <v>115</v>
      </c>
      <c r="C15" s="266" t="s">
        <v>116</v>
      </c>
      <c r="D15" s="225" t="s">
        <v>103</v>
      </c>
      <c r="E15" s="227">
        <v>30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0.38933000000000001</v>
      </c>
      <c r="U15" s="231">
        <f>ROUND(E15*T15,2)</f>
        <v>11.68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8</v>
      </c>
      <c r="B16" s="223" t="s">
        <v>117</v>
      </c>
      <c r="C16" s="266" t="s">
        <v>118</v>
      </c>
      <c r="D16" s="225" t="s">
        <v>103</v>
      </c>
      <c r="E16" s="227">
        <v>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0.38933000000000001</v>
      </c>
      <c r="U16" s="231">
        <f>ROUND(E16*T16,2)</f>
        <v>1.56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>
      <c r="A17" s="219" t="s">
        <v>99</v>
      </c>
      <c r="B17" s="224" t="s">
        <v>62</v>
      </c>
      <c r="C17" s="267" t="s">
        <v>63</v>
      </c>
      <c r="D17" s="226"/>
      <c r="E17" s="228"/>
      <c r="F17" s="233"/>
      <c r="G17" s="233">
        <f>SUMIF(AE18:AE22,"&lt;&gt;NOR",G18:G22)</f>
        <v>0</v>
      </c>
      <c r="H17" s="233"/>
      <c r="I17" s="233">
        <f>SUM(I18:I22)</f>
        <v>0</v>
      </c>
      <c r="J17" s="233"/>
      <c r="K17" s="233">
        <f>SUM(K18:K22)</f>
        <v>0</v>
      </c>
      <c r="L17" s="233"/>
      <c r="M17" s="233">
        <f>SUM(M18:M22)</f>
        <v>0</v>
      </c>
      <c r="N17" s="233"/>
      <c r="O17" s="233">
        <f>SUM(O18:O22)</f>
        <v>0.48</v>
      </c>
      <c r="P17" s="233"/>
      <c r="Q17" s="233">
        <f>SUM(Q18:Q22)</f>
        <v>0.26</v>
      </c>
      <c r="R17" s="233"/>
      <c r="S17" s="233"/>
      <c r="T17" s="234"/>
      <c r="U17" s="233">
        <f>SUM(U18:U22)</f>
        <v>257.61</v>
      </c>
      <c r="AE17" t="s">
        <v>100</v>
      </c>
    </row>
    <row r="18" spans="1:60" outlineLevel="1">
      <c r="A18" s="218">
        <v>9</v>
      </c>
      <c r="B18" s="223" t="s">
        <v>119</v>
      </c>
      <c r="C18" s="266" t="s">
        <v>120</v>
      </c>
      <c r="D18" s="225" t="s">
        <v>121</v>
      </c>
      <c r="E18" s="227">
        <v>495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31">
        <v>1.3999999999999999E-4</v>
      </c>
      <c r="O18" s="231">
        <f>ROUND(E18*N18,2)</f>
        <v>7.0000000000000007E-2</v>
      </c>
      <c r="P18" s="231">
        <v>0</v>
      </c>
      <c r="Q18" s="231">
        <f>ROUND(E18*P18,2)</f>
        <v>0</v>
      </c>
      <c r="R18" s="231"/>
      <c r="S18" s="231"/>
      <c r="T18" s="232">
        <v>0.10191</v>
      </c>
      <c r="U18" s="231">
        <f>ROUND(E18*T18,2)</f>
        <v>50.45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10</v>
      </c>
      <c r="B19" s="223" t="s">
        <v>122</v>
      </c>
      <c r="C19" s="266" t="s">
        <v>123</v>
      </c>
      <c r="D19" s="225" t="s">
        <v>121</v>
      </c>
      <c r="E19" s="227">
        <v>159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31">
        <v>1.4999999999999999E-4</v>
      </c>
      <c r="O19" s="231">
        <f>ROUND(E19*N19,2)</f>
        <v>0.02</v>
      </c>
      <c r="P19" s="231">
        <v>0</v>
      </c>
      <c r="Q19" s="231">
        <f>ROUND(E19*P19,2)</f>
        <v>0</v>
      </c>
      <c r="R19" s="231"/>
      <c r="S19" s="231"/>
      <c r="T19" s="232">
        <v>0.10902000000000001</v>
      </c>
      <c r="U19" s="231">
        <f>ROUND(E19*T19,2)</f>
        <v>17.329999999999998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11</v>
      </c>
      <c r="B20" s="223" t="s">
        <v>124</v>
      </c>
      <c r="C20" s="266" t="s">
        <v>125</v>
      </c>
      <c r="D20" s="225" t="s">
        <v>121</v>
      </c>
      <c r="E20" s="227">
        <v>159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15</v>
      </c>
      <c r="M20" s="231">
        <f>G20*(1+L20/100)</f>
        <v>0</v>
      </c>
      <c r="N20" s="231">
        <v>2.0000000000000002E-5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3.0669999999999999E-2</v>
      </c>
      <c r="U20" s="231">
        <f>ROUND(E20*T20,2)</f>
        <v>4.88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12</v>
      </c>
      <c r="B21" s="223" t="s">
        <v>126</v>
      </c>
      <c r="C21" s="266" t="s">
        <v>127</v>
      </c>
      <c r="D21" s="225" t="s">
        <v>121</v>
      </c>
      <c r="E21" s="227">
        <v>151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15</v>
      </c>
      <c r="M21" s="231">
        <f>G21*(1+L21/100)</f>
        <v>0</v>
      </c>
      <c r="N21" s="231">
        <v>1.6000000000000001E-4</v>
      </c>
      <c r="O21" s="231">
        <f>ROUND(E21*N21,2)</f>
        <v>0.02</v>
      </c>
      <c r="P21" s="231">
        <v>0</v>
      </c>
      <c r="Q21" s="231">
        <f>ROUND(E21*P21,2)</f>
        <v>0</v>
      </c>
      <c r="R21" s="231"/>
      <c r="S21" s="231"/>
      <c r="T21" s="232">
        <v>1.145</v>
      </c>
      <c r="U21" s="231">
        <f>ROUND(E21*T21,2)</f>
        <v>172.9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104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>
        <v>13</v>
      </c>
      <c r="B22" s="223" t="s">
        <v>128</v>
      </c>
      <c r="C22" s="266" t="s">
        <v>129</v>
      </c>
      <c r="D22" s="225" t="s">
        <v>121</v>
      </c>
      <c r="E22" s="227">
        <v>13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31">
        <v>2.8680000000000001E-2</v>
      </c>
      <c r="O22" s="231">
        <f>ROUND(E22*N22,2)</f>
        <v>0.37</v>
      </c>
      <c r="P22" s="231">
        <v>0.02</v>
      </c>
      <c r="Q22" s="231">
        <f>ROUND(E22*P22,2)</f>
        <v>0.26</v>
      </c>
      <c r="R22" s="231"/>
      <c r="S22" s="231"/>
      <c r="T22" s="232">
        <v>0.92717000000000005</v>
      </c>
      <c r="U22" s="231">
        <f>ROUND(E22*T22,2)</f>
        <v>12.05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>
      <c r="A23" s="219" t="s">
        <v>99</v>
      </c>
      <c r="B23" s="224" t="s">
        <v>64</v>
      </c>
      <c r="C23" s="267" t="s">
        <v>65</v>
      </c>
      <c r="D23" s="226"/>
      <c r="E23" s="228"/>
      <c r="F23" s="233"/>
      <c r="G23" s="233">
        <f>SUMIF(AE24:AE25,"&lt;&gt;NOR",G24:G25)</f>
        <v>0</v>
      </c>
      <c r="H23" s="233"/>
      <c r="I23" s="233">
        <f>SUM(I24:I25)</f>
        <v>0</v>
      </c>
      <c r="J23" s="233"/>
      <c r="K23" s="233">
        <f>SUM(K24:K25)</f>
        <v>0</v>
      </c>
      <c r="L23" s="233"/>
      <c r="M23" s="233">
        <f>SUM(M24:M25)</f>
        <v>0</v>
      </c>
      <c r="N23" s="233"/>
      <c r="O23" s="233">
        <f>SUM(O24:O25)</f>
        <v>0</v>
      </c>
      <c r="P23" s="233"/>
      <c r="Q23" s="233">
        <f>SUM(Q24:Q25)</f>
        <v>0</v>
      </c>
      <c r="R23" s="233"/>
      <c r="S23" s="233"/>
      <c r="T23" s="234"/>
      <c r="U23" s="233">
        <f>SUM(U24:U25)</f>
        <v>0</v>
      </c>
      <c r="AE23" t="s">
        <v>100</v>
      </c>
    </row>
    <row r="24" spans="1:60" outlineLevel="1">
      <c r="A24" s="218">
        <v>14</v>
      </c>
      <c r="B24" s="223" t="s">
        <v>131</v>
      </c>
      <c r="C24" s="266" t="s">
        <v>132</v>
      </c>
      <c r="D24" s="225" t="s">
        <v>133</v>
      </c>
      <c r="E24" s="227">
        <v>17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/>
      <c r="T24" s="232">
        <v>0</v>
      </c>
      <c r="U24" s="23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>
        <v>15</v>
      </c>
      <c r="B25" s="223" t="s">
        <v>134</v>
      </c>
      <c r="C25" s="266" t="s">
        <v>135</v>
      </c>
      <c r="D25" s="225" t="s">
        <v>133</v>
      </c>
      <c r="E25" s="227">
        <v>17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>
      <c r="A26" s="219" t="s">
        <v>99</v>
      </c>
      <c r="B26" s="224" t="s">
        <v>66</v>
      </c>
      <c r="C26" s="267" t="s">
        <v>67</v>
      </c>
      <c r="D26" s="226"/>
      <c r="E26" s="228"/>
      <c r="F26" s="233"/>
      <c r="G26" s="233">
        <f>SUMIF(AE27:AE41,"&lt;&gt;NOR",G27:G41)</f>
        <v>0</v>
      </c>
      <c r="H26" s="233"/>
      <c r="I26" s="233">
        <f>SUM(I27:I41)</f>
        <v>0</v>
      </c>
      <c r="J26" s="233"/>
      <c r="K26" s="233">
        <f>SUM(K27:K41)</f>
        <v>0</v>
      </c>
      <c r="L26" s="233"/>
      <c r="M26" s="233">
        <f>SUM(M27:M41)</f>
        <v>0</v>
      </c>
      <c r="N26" s="233"/>
      <c r="O26" s="233">
        <f>SUM(O27:O41)</f>
        <v>0</v>
      </c>
      <c r="P26" s="233"/>
      <c r="Q26" s="233">
        <f>SUM(Q27:Q41)</f>
        <v>0</v>
      </c>
      <c r="R26" s="233"/>
      <c r="S26" s="233"/>
      <c r="T26" s="234"/>
      <c r="U26" s="233">
        <f>SUM(U27:U41)</f>
        <v>46.089999999999996</v>
      </c>
      <c r="AE26" t="s">
        <v>100</v>
      </c>
    </row>
    <row r="27" spans="1:60" outlineLevel="1">
      <c r="A27" s="218">
        <v>16</v>
      </c>
      <c r="B27" s="223" t="s">
        <v>136</v>
      </c>
      <c r="C27" s="266" t="s">
        <v>137</v>
      </c>
      <c r="D27" s="225" t="s">
        <v>138</v>
      </c>
      <c r="E27" s="227">
        <v>25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8.1900000000000001E-2</v>
      </c>
      <c r="U27" s="231">
        <f>ROUND(E27*T27,2)</f>
        <v>2.0499999999999998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>
        <v>17</v>
      </c>
      <c r="B28" s="223" t="s">
        <v>139</v>
      </c>
      <c r="C28" s="266" t="s">
        <v>140</v>
      </c>
      <c r="D28" s="225" t="s">
        <v>138</v>
      </c>
      <c r="E28" s="227">
        <v>73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0.17083000000000001</v>
      </c>
      <c r="U28" s="231">
        <f>ROUND(E28*T28,2)</f>
        <v>12.47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18</v>
      </c>
      <c r="B29" s="223" t="s">
        <v>141</v>
      </c>
      <c r="C29" s="266" t="s">
        <v>142</v>
      </c>
      <c r="D29" s="225" t="s">
        <v>143</v>
      </c>
      <c r="E29" s="227">
        <v>7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15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0.4325</v>
      </c>
      <c r="U29" s="231">
        <f>ROUND(E29*T29,2)</f>
        <v>3.03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19</v>
      </c>
      <c r="B30" s="223" t="s">
        <v>144</v>
      </c>
      <c r="C30" s="266" t="s">
        <v>145</v>
      </c>
      <c r="D30" s="225" t="s">
        <v>143</v>
      </c>
      <c r="E30" s="227">
        <v>17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0.44933000000000001</v>
      </c>
      <c r="U30" s="231">
        <f>ROUND(E30*T30,2)</f>
        <v>7.64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>
        <v>20</v>
      </c>
      <c r="B31" s="223" t="s">
        <v>146</v>
      </c>
      <c r="C31" s="266" t="s">
        <v>147</v>
      </c>
      <c r="D31" s="225" t="s">
        <v>143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0.18967000000000001</v>
      </c>
      <c r="U31" s="231">
        <f>ROUND(E31*T31,2)</f>
        <v>0.19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>
        <v>21</v>
      </c>
      <c r="B32" s="223" t="s">
        <v>148</v>
      </c>
      <c r="C32" s="266" t="s">
        <v>149</v>
      </c>
      <c r="D32" s="225" t="s">
        <v>143</v>
      </c>
      <c r="E32" s="227">
        <v>40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15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4.2169999999999999E-2</v>
      </c>
      <c r="U32" s="231">
        <f>ROUND(E32*T32,2)</f>
        <v>1.69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22</v>
      </c>
      <c r="B33" s="223" t="s">
        <v>148</v>
      </c>
      <c r="C33" s="266" t="s">
        <v>150</v>
      </c>
      <c r="D33" s="225" t="s">
        <v>143</v>
      </c>
      <c r="E33" s="227">
        <v>15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4.2169999999999999E-2</v>
      </c>
      <c r="U33" s="231">
        <f>ROUND(E33*T33,2)</f>
        <v>0.63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23</v>
      </c>
      <c r="B34" s="223" t="s">
        <v>151</v>
      </c>
      <c r="C34" s="266" t="s">
        <v>152</v>
      </c>
      <c r="D34" s="225" t="s">
        <v>138</v>
      </c>
      <c r="E34" s="227">
        <v>2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4.6300000000000001E-2</v>
      </c>
      <c r="U34" s="231">
        <f>ROUND(E34*T34,2)</f>
        <v>0.09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24</v>
      </c>
      <c r="B35" s="223" t="s">
        <v>153</v>
      </c>
      <c r="C35" s="266" t="s">
        <v>154</v>
      </c>
      <c r="D35" s="225" t="s">
        <v>143</v>
      </c>
      <c r="E35" s="227">
        <v>150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15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5.6329999999999998E-2</v>
      </c>
      <c r="U35" s="231">
        <f>ROUND(E35*T35,2)</f>
        <v>8.4499999999999993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25</v>
      </c>
      <c r="B36" s="223" t="s">
        <v>155</v>
      </c>
      <c r="C36" s="266" t="s">
        <v>156</v>
      </c>
      <c r="D36" s="225" t="s">
        <v>143</v>
      </c>
      <c r="E36" s="227">
        <v>34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0.06</v>
      </c>
      <c r="U36" s="231">
        <f>ROUND(E36*T36,2)</f>
        <v>2.04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26</v>
      </c>
      <c r="B37" s="223" t="s">
        <v>157</v>
      </c>
      <c r="C37" s="266" t="s">
        <v>158</v>
      </c>
      <c r="D37" s="225" t="s">
        <v>138</v>
      </c>
      <c r="E37" s="227">
        <v>45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15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0.1</v>
      </c>
      <c r="U37" s="231">
        <f>ROUND(E37*T37,2)</f>
        <v>4.5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27</v>
      </c>
      <c r="B38" s="223" t="s">
        <v>159</v>
      </c>
      <c r="C38" s="266" t="s">
        <v>160</v>
      </c>
      <c r="D38" s="225" t="s">
        <v>143</v>
      </c>
      <c r="E38" s="227">
        <v>17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0.14749999999999999</v>
      </c>
      <c r="U38" s="231">
        <f>ROUND(E38*T38,2)</f>
        <v>2.5099999999999998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28</v>
      </c>
      <c r="B39" s="223" t="s">
        <v>161</v>
      </c>
      <c r="C39" s="266" t="s">
        <v>162</v>
      </c>
      <c r="D39" s="225" t="s">
        <v>143</v>
      </c>
      <c r="E39" s="227">
        <v>17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15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29</v>
      </c>
      <c r="B40" s="223" t="s">
        <v>163</v>
      </c>
      <c r="C40" s="266" t="s">
        <v>164</v>
      </c>
      <c r="D40" s="225" t="s">
        <v>143</v>
      </c>
      <c r="E40" s="227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30</v>
      </c>
      <c r="B41" s="223" t="s">
        <v>165</v>
      </c>
      <c r="C41" s="266" t="s">
        <v>166</v>
      </c>
      <c r="D41" s="225" t="s">
        <v>138</v>
      </c>
      <c r="E41" s="227">
        <v>40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0.02</v>
      </c>
      <c r="U41" s="231">
        <f>ROUND(E41*T41,2)</f>
        <v>0.8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>
      <c r="A42" s="219" t="s">
        <v>99</v>
      </c>
      <c r="B42" s="224" t="s">
        <v>68</v>
      </c>
      <c r="C42" s="267" t="s">
        <v>69</v>
      </c>
      <c r="D42" s="226"/>
      <c r="E42" s="228"/>
      <c r="F42" s="233"/>
      <c r="G42" s="233">
        <f>SUMIF(AE43:AE44,"&lt;&gt;NOR",G43:G44)</f>
        <v>0</v>
      </c>
      <c r="H42" s="233"/>
      <c r="I42" s="233">
        <f>SUM(I43:I44)</f>
        <v>0</v>
      </c>
      <c r="J42" s="233"/>
      <c r="K42" s="233">
        <f>SUM(K43:K44)</f>
        <v>0</v>
      </c>
      <c r="L42" s="233"/>
      <c r="M42" s="233">
        <f>SUM(M43:M44)</f>
        <v>0</v>
      </c>
      <c r="N42" s="233"/>
      <c r="O42" s="233">
        <f>SUM(O43:O44)</f>
        <v>0</v>
      </c>
      <c r="P42" s="233"/>
      <c r="Q42" s="233">
        <f>SUM(Q43:Q44)</f>
        <v>0</v>
      </c>
      <c r="R42" s="233"/>
      <c r="S42" s="233"/>
      <c r="T42" s="234"/>
      <c r="U42" s="233">
        <f>SUM(U43:U44)</f>
        <v>0</v>
      </c>
      <c r="AE42" t="s">
        <v>100</v>
      </c>
    </row>
    <row r="43" spans="1:60" outlineLevel="1">
      <c r="A43" s="218">
        <v>31</v>
      </c>
      <c r="B43" s="223" t="s">
        <v>167</v>
      </c>
      <c r="C43" s="266" t="s">
        <v>168</v>
      </c>
      <c r="D43" s="225" t="s">
        <v>138</v>
      </c>
      <c r="E43" s="227">
        <v>142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32</v>
      </c>
      <c r="B44" s="223" t="s">
        <v>169</v>
      </c>
      <c r="C44" s="266" t="s">
        <v>170</v>
      </c>
      <c r="D44" s="225" t="s">
        <v>143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15</v>
      </c>
      <c r="M44" s="231">
        <f>G44*(1+L44/100)</f>
        <v>0</v>
      </c>
      <c r="N44" s="231">
        <v>5.9999999999999995E-4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171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>
      <c r="A45" s="219" t="s">
        <v>99</v>
      </c>
      <c r="B45" s="224" t="s">
        <v>70</v>
      </c>
      <c r="C45" s="267" t="s">
        <v>71</v>
      </c>
      <c r="D45" s="226"/>
      <c r="E45" s="228"/>
      <c r="F45" s="233"/>
      <c r="G45" s="233">
        <f>SUMIF(AE46:AE65,"&lt;&gt;NOR",G46:G65)</f>
        <v>0</v>
      </c>
      <c r="H45" s="233"/>
      <c r="I45" s="233">
        <f>SUM(I46:I65)</f>
        <v>0</v>
      </c>
      <c r="J45" s="233"/>
      <c r="K45" s="233">
        <f>SUM(K46:K65)</f>
        <v>0</v>
      </c>
      <c r="L45" s="233"/>
      <c r="M45" s="233">
        <f>SUM(M46:M65)</f>
        <v>0</v>
      </c>
      <c r="N45" s="233"/>
      <c r="O45" s="233">
        <f>SUM(O46:O65)</f>
        <v>0.04</v>
      </c>
      <c r="P45" s="233"/>
      <c r="Q45" s="233">
        <f>SUM(Q46:Q65)</f>
        <v>0</v>
      </c>
      <c r="R45" s="233"/>
      <c r="S45" s="233"/>
      <c r="T45" s="234"/>
      <c r="U45" s="233">
        <f>SUM(U46:U65)</f>
        <v>0</v>
      </c>
      <c r="AE45" t="s">
        <v>100</v>
      </c>
    </row>
    <row r="46" spans="1:60" outlineLevel="1">
      <c r="A46" s="218">
        <v>33</v>
      </c>
      <c r="B46" s="223" t="s">
        <v>172</v>
      </c>
      <c r="C46" s="266" t="s">
        <v>173</v>
      </c>
      <c r="D46" s="225" t="s">
        <v>138</v>
      </c>
      <c r="E46" s="227">
        <v>25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15</v>
      </c>
      <c r="M46" s="231">
        <f>G46*(1+L46/100)</f>
        <v>0</v>
      </c>
      <c r="N46" s="231">
        <v>4.0000000000000003E-5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171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34</v>
      </c>
      <c r="B47" s="223" t="s">
        <v>174</v>
      </c>
      <c r="C47" s="266" t="s">
        <v>175</v>
      </c>
      <c r="D47" s="225" t="s">
        <v>138</v>
      </c>
      <c r="E47" s="227">
        <v>39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31">
        <v>1.4999999999999999E-4</v>
      </c>
      <c r="O47" s="231">
        <f>ROUND(E47*N47,2)</f>
        <v>0.01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171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35</v>
      </c>
      <c r="B48" s="223" t="s">
        <v>176</v>
      </c>
      <c r="C48" s="266" t="s">
        <v>177</v>
      </c>
      <c r="D48" s="225" t="s">
        <v>138</v>
      </c>
      <c r="E48" s="227">
        <v>34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15</v>
      </c>
      <c r="M48" s="231">
        <f>G48*(1+L48/100)</f>
        <v>0</v>
      </c>
      <c r="N48" s="231">
        <v>1.2E-4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171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36</v>
      </c>
      <c r="B49" s="223" t="s">
        <v>178</v>
      </c>
      <c r="C49" s="266" t="s">
        <v>179</v>
      </c>
      <c r="D49" s="225" t="s">
        <v>143</v>
      </c>
      <c r="E49" s="227">
        <v>7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15</v>
      </c>
      <c r="M49" s="231">
        <f>G49*(1+L49/100)</f>
        <v>0</v>
      </c>
      <c r="N49" s="231">
        <v>6.0000000000000002E-5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171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37</v>
      </c>
      <c r="B50" s="223" t="s">
        <v>180</v>
      </c>
      <c r="C50" s="266" t="s">
        <v>181</v>
      </c>
      <c r="D50" s="225" t="s">
        <v>143</v>
      </c>
      <c r="E50" s="227">
        <v>34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171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>
        <v>38</v>
      </c>
      <c r="B51" s="223" t="s">
        <v>180</v>
      </c>
      <c r="C51" s="266" t="s">
        <v>182</v>
      </c>
      <c r="D51" s="225" t="s">
        <v>143</v>
      </c>
      <c r="E51" s="227">
        <v>150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</v>
      </c>
      <c r="U51" s="23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171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>
        <v>39</v>
      </c>
      <c r="B52" s="223" t="s">
        <v>183</v>
      </c>
      <c r="C52" s="266" t="s">
        <v>184</v>
      </c>
      <c r="D52" s="225" t="s">
        <v>138</v>
      </c>
      <c r="E52" s="227">
        <v>36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15</v>
      </c>
      <c r="M52" s="231">
        <f>G52*(1+L52/100)</f>
        <v>0</v>
      </c>
      <c r="N52" s="231">
        <v>2.0000000000000002E-5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0</v>
      </c>
      <c r="U52" s="23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171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>
        <v>40</v>
      </c>
      <c r="B53" s="223" t="s">
        <v>185</v>
      </c>
      <c r="C53" s="266" t="s">
        <v>186</v>
      </c>
      <c r="D53" s="225" t="s">
        <v>138</v>
      </c>
      <c r="E53" s="227">
        <v>142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15</v>
      </c>
      <c r="M53" s="231">
        <f>G53*(1+L53/100)</f>
        <v>0</v>
      </c>
      <c r="N53" s="231">
        <v>1E-4</v>
      </c>
      <c r="O53" s="231">
        <f>ROUND(E53*N53,2)</f>
        <v>0.01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171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41</v>
      </c>
      <c r="B54" s="223" t="s">
        <v>187</v>
      </c>
      <c r="C54" s="266" t="s">
        <v>188</v>
      </c>
      <c r="D54" s="225" t="s">
        <v>143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31">
        <v>1.4999999999999999E-4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171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>
        <v>42</v>
      </c>
      <c r="B55" s="223" t="s">
        <v>169</v>
      </c>
      <c r="C55" s="266" t="s">
        <v>189</v>
      </c>
      <c r="D55" s="225" t="s">
        <v>143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15</v>
      </c>
      <c r="M55" s="231">
        <f>G55*(1+L55/100)</f>
        <v>0</v>
      </c>
      <c r="N55" s="231">
        <v>5.9999999999999995E-4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171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>
      <c r="A56" s="218">
        <v>43</v>
      </c>
      <c r="B56" s="223" t="s">
        <v>190</v>
      </c>
      <c r="C56" s="266" t="s">
        <v>191</v>
      </c>
      <c r="D56" s="225" t="s">
        <v>138</v>
      </c>
      <c r="E56" s="227">
        <v>2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15</v>
      </c>
      <c r="M56" s="231">
        <f>G56*(1+L56/100)</f>
        <v>0</v>
      </c>
      <c r="N56" s="231">
        <v>6.0000000000000002E-5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171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>
        <v>44</v>
      </c>
      <c r="B57" s="223" t="s">
        <v>192</v>
      </c>
      <c r="C57" s="266" t="s">
        <v>193</v>
      </c>
      <c r="D57" s="225" t="s">
        <v>143</v>
      </c>
      <c r="E57" s="227">
        <v>17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15</v>
      </c>
      <c r="M57" s="231">
        <f>G57*(1+L57/100)</f>
        <v>0</v>
      </c>
      <c r="N57" s="231">
        <v>4.4999999999999999E-4</v>
      </c>
      <c r="O57" s="231">
        <f>ROUND(E57*N57,2)</f>
        <v>0.01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171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45</v>
      </c>
      <c r="B58" s="223" t="s">
        <v>194</v>
      </c>
      <c r="C58" s="266" t="s">
        <v>195</v>
      </c>
      <c r="D58" s="225" t="s">
        <v>143</v>
      </c>
      <c r="E58" s="227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31">
        <v>4.0000000000000002E-4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171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>
        <v>46</v>
      </c>
      <c r="B59" s="223" t="s">
        <v>178</v>
      </c>
      <c r="C59" s="266" t="s">
        <v>179</v>
      </c>
      <c r="D59" s="225" t="s">
        <v>143</v>
      </c>
      <c r="E59" s="227">
        <v>7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31">
        <v>6.0000000000000002E-5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171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47</v>
      </c>
      <c r="B60" s="223" t="s">
        <v>196</v>
      </c>
      <c r="C60" s="266" t="s">
        <v>197</v>
      </c>
      <c r="D60" s="225" t="s">
        <v>143</v>
      </c>
      <c r="E60" s="227">
        <v>17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15</v>
      </c>
      <c r="M60" s="231">
        <f>G60*(1+L60/100)</f>
        <v>0</v>
      </c>
      <c r="N60" s="231">
        <v>9.0000000000000006E-5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171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>
        <v>48</v>
      </c>
      <c r="B61" s="223" t="s">
        <v>198</v>
      </c>
      <c r="C61" s="266" t="s">
        <v>199</v>
      </c>
      <c r="D61" s="225" t="s">
        <v>138</v>
      </c>
      <c r="E61" s="227">
        <v>39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15</v>
      </c>
      <c r="M61" s="231">
        <f>G61*(1+L61/100)</f>
        <v>0</v>
      </c>
      <c r="N61" s="231">
        <v>1.4999999999999999E-4</v>
      </c>
      <c r="O61" s="231">
        <f>ROUND(E61*N61,2)</f>
        <v>0.01</v>
      </c>
      <c r="P61" s="231">
        <v>0</v>
      </c>
      <c r="Q61" s="231">
        <f>ROUND(E61*P61,2)</f>
        <v>0</v>
      </c>
      <c r="R61" s="231"/>
      <c r="S61" s="231"/>
      <c r="T61" s="232">
        <v>0</v>
      </c>
      <c r="U61" s="231">
        <f>ROUND(E61*T61,2)</f>
        <v>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171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49</v>
      </c>
      <c r="B62" s="223" t="s">
        <v>200</v>
      </c>
      <c r="C62" s="266" t="s">
        <v>201</v>
      </c>
      <c r="D62" s="225" t="s">
        <v>143</v>
      </c>
      <c r="E62" s="227">
        <v>17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15</v>
      </c>
      <c r="M62" s="231">
        <f>G62*(1+L62/100)</f>
        <v>0</v>
      </c>
      <c r="N62" s="231">
        <v>1.0000000000000001E-5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</v>
      </c>
      <c r="U62" s="23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171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>
        <v>50</v>
      </c>
      <c r="B63" s="223" t="s">
        <v>202</v>
      </c>
      <c r="C63" s="266" t="s">
        <v>203</v>
      </c>
      <c r="D63" s="225" t="s">
        <v>143</v>
      </c>
      <c r="E63" s="227">
        <v>401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171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51</v>
      </c>
      <c r="B64" s="223" t="s">
        <v>204</v>
      </c>
      <c r="C64" s="266" t="s">
        <v>205</v>
      </c>
      <c r="D64" s="225" t="s">
        <v>143</v>
      </c>
      <c r="E64" s="227">
        <v>15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0</v>
      </c>
      <c r="U64" s="231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171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52</v>
      </c>
      <c r="B65" s="223" t="s">
        <v>206</v>
      </c>
      <c r="C65" s="266" t="s">
        <v>207</v>
      </c>
      <c r="D65" s="225" t="s">
        <v>143</v>
      </c>
      <c r="E65" s="227">
        <v>17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</v>
      </c>
      <c r="U65" s="23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171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>
      <c r="A66" s="219" t="s">
        <v>99</v>
      </c>
      <c r="B66" s="224" t="s">
        <v>72</v>
      </c>
      <c r="C66" s="267" t="s">
        <v>73</v>
      </c>
      <c r="D66" s="226"/>
      <c r="E66" s="228"/>
      <c r="F66" s="233"/>
      <c r="G66" s="233">
        <f>SUMIF(AE67:AE67,"&lt;&gt;NOR",G67:G67)</f>
        <v>0</v>
      </c>
      <c r="H66" s="233"/>
      <c r="I66" s="233">
        <f>SUM(I67:I67)</f>
        <v>0</v>
      </c>
      <c r="J66" s="233"/>
      <c r="K66" s="233">
        <f>SUM(K67:K67)</f>
        <v>0</v>
      </c>
      <c r="L66" s="233"/>
      <c r="M66" s="233">
        <f>SUM(M67:M67)</f>
        <v>0</v>
      </c>
      <c r="N66" s="233"/>
      <c r="O66" s="233">
        <f>SUM(O67:O67)</f>
        <v>0</v>
      </c>
      <c r="P66" s="233"/>
      <c r="Q66" s="233">
        <f>SUM(Q67:Q67)</f>
        <v>0</v>
      </c>
      <c r="R66" s="233"/>
      <c r="S66" s="233"/>
      <c r="T66" s="234"/>
      <c r="U66" s="233">
        <f>SUM(U67:U67)</f>
        <v>0</v>
      </c>
      <c r="AE66" t="s">
        <v>100</v>
      </c>
    </row>
    <row r="67" spans="1:60" outlineLevel="1">
      <c r="A67" s="244">
        <v>53</v>
      </c>
      <c r="B67" s="245" t="s">
        <v>208</v>
      </c>
      <c r="C67" s="268" t="s">
        <v>209</v>
      </c>
      <c r="D67" s="246" t="s">
        <v>210</v>
      </c>
      <c r="E67" s="247">
        <v>1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15</v>
      </c>
      <c r="M67" s="249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49"/>
      <c r="S67" s="249"/>
      <c r="T67" s="250">
        <v>0</v>
      </c>
      <c r="U67" s="249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>
      <c r="A68" s="6"/>
      <c r="B68" s="7" t="s">
        <v>211</v>
      </c>
      <c r="C68" s="269" t="s">
        <v>211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>
      <c r="A69" s="251"/>
      <c r="B69" s="252">
        <v>26</v>
      </c>
      <c r="C69" s="270" t="s">
        <v>211</v>
      </c>
      <c r="D69" s="253"/>
      <c r="E69" s="254"/>
      <c r="F69" s="254"/>
      <c r="G69" s="265">
        <f>G8+G17+G23+G26+G42+G45+G66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212</v>
      </c>
    </row>
    <row r="70" spans="1:60">
      <c r="A70" s="6"/>
      <c r="B70" s="7" t="s">
        <v>211</v>
      </c>
      <c r="C70" s="269" t="s">
        <v>211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>
      <c r="A71" s="6"/>
      <c r="B71" s="7" t="s">
        <v>211</v>
      </c>
      <c r="C71" s="269" t="s">
        <v>211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>
      <c r="A72" s="255">
        <v>33</v>
      </c>
      <c r="B72" s="255"/>
      <c r="C72" s="271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>
      <c r="A73" s="256"/>
      <c r="B73" s="257"/>
      <c r="C73" s="272"/>
      <c r="D73" s="257"/>
      <c r="E73" s="257"/>
      <c r="F73" s="257"/>
      <c r="G73" s="25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213</v>
      </c>
    </row>
    <row r="74" spans="1:60">
      <c r="A74" s="259"/>
      <c r="B74" s="260"/>
      <c r="C74" s="273"/>
      <c r="D74" s="260"/>
      <c r="E74" s="260"/>
      <c r="F74" s="260"/>
      <c r="G74" s="26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>
      <c r="A75" s="259"/>
      <c r="B75" s="260"/>
      <c r="C75" s="273"/>
      <c r="D75" s="260"/>
      <c r="E75" s="260"/>
      <c r="F75" s="260"/>
      <c r="G75" s="26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259"/>
      <c r="B76" s="260"/>
      <c r="C76" s="273"/>
      <c r="D76" s="260"/>
      <c r="E76" s="260"/>
      <c r="F76" s="260"/>
      <c r="G76" s="26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A77" s="262"/>
      <c r="B77" s="263"/>
      <c r="C77" s="274"/>
      <c r="D77" s="263"/>
      <c r="E77" s="263"/>
      <c r="F77" s="263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6"/>
      <c r="B78" s="7" t="s">
        <v>211</v>
      </c>
      <c r="C78" s="269" t="s">
        <v>211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>
      <c r="C79" s="275"/>
      <c r="D79" s="198"/>
      <c r="AE79" t="s">
        <v>214</v>
      </c>
    </row>
    <row r="80" spans="1:60">
      <c r="D80" s="198"/>
    </row>
    <row r="81" spans="4:4">
      <c r="D81" s="198"/>
    </row>
    <row r="82" spans="4:4">
      <c r="D82" s="198"/>
    </row>
    <row r="83" spans="4:4">
      <c r="D83" s="198"/>
    </row>
    <row r="84" spans="4:4">
      <c r="D84" s="198"/>
    </row>
    <row r="85" spans="4:4">
      <c r="D85" s="198"/>
    </row>
    <row r="86" spans="4:4">
      <c r="D86" s="198"/>
    </row>
    <row r="87" spans="4:4">
      <c r="D87" s="198"/>
    </row>
    <row r="88" spans="4:4">
      <c r="D88" s="198"/>
    </row>
    <row r="89" spans="4:4">
      <c r="D89" s="198"/>
    </row>
    <row r="90" spans="4:4">
      <c r="D90" s="198"/>
    </row>
    <row r="91" spans="4:4">
      <c r="D91" s="198"/>
    </row>
    <row r="92" spans="4:4">
      <c r="D92" s="198"/>
    </row>
    <row r="93" spans="4:4">
      <c r="D93" s="198"/>
    </row>
    <row r="94" spans="4:4">
      <c r="D94" s="198"/>
    </row>
    <row r="95" spans="4:4">
      <c r="D95" s="198"/>
    </row>
    <row r="96" spans="4:4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72:C72"/>
    <mergeCell ref="A73:G7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Břetislav Vítek</cp:lastModifiedBy>
  <cp:lastPrinted>2014-02-28T09:52:57Z</cp:lastPrinted>
  <dcterms:created xsi:type="dcterms:W3CDTF">2009-04-08T07:15:50Z</dcterms:created>
  <dcterms:modified xsi:type="dcterms:W3CDTF">2018-07-17T07:01:44Z</dcterms:modified>
</cp:coreProperties>
</file>